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853" activeTab="0"/>
  </bookViews>
  <sheets>
    <sheet name="Scheda A" sheetId="1" r:id="rId1"/>
    <sheet name="Scheda B" sheetId="2" r:id="rId2"/>
  </sheets>
  <definedNames>
    <definedName name="_xlnm.Print_Area" localSheetId="0">'Scheda A'!$A$1:$E$26</definedName>
    <definedName name="_xlnm.Print_Area" localSheetId="1">'Scheda B'!$A$1:$Z$54</definedName>
  </definedNames>
  <calcPr fullCalcOnLoad="1"/>
</workbook>
</file>

<file path=xl/sharedStrings.xml><?xml version="1.0" encoding="utf-8"?>
<sst xmlns="http://schemas.openxmlformats.org/spreadsheetml/2006/main" count="166" uniqueCount="116">
  <si>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</si>
  <si>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</si>
  <si>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</si>
  <si>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</si>
  <si>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</si>
  <si>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</si>
  <si>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</si>
  <si>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Altro</t>
  </si>
  <si>
    <t>Note</t>
  </si>
  <si>
    <t>Tipologia</t>
  </si>
  <si>
    <t>Totale</t>
  </si>
  <si>
    <t>Importo</t>
  </si>
  <si>
    <t>QUADRO DELLE RISORSE NECESSARIE ALLA REALIZZAZIONE DEL PROGRAMMA (1)</t>
  </si>
  <si>
    <t>Annotazioni</t>
  </si>
  <si>
    <t>si/no</t>
  </si>
  <si>
    <t>campo somma</t>
  </si>
  <si>
    <t>valore</t>
  </si>
  <si>
    <t>calcolo</t>
  </si>
  <si>
    <t>codice</t>
  </si>
  <si>
    <t>testo</t>
  </si>
  <si>
    <t>data (anno)</t>
  </si>
  <si>
    <t>codice AUSA</t>
  </si>
  <si>
    <t>denominazione</t>
  </si>
  <si>
    <t>Settore</t>
  </si>
  <si>
    <t>forniture / servizi</t>
  </si>
  <si>
    <t>DESCRIZIONE DELL'ACQUISTO</t>
  </si>
  <si>
    <t>Annualità nella quale si prevede di dare avvio alla procedura di affidamento</t>
  </si>
  <si>
    <t>Tabella CPV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</si>
  <si>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</si>
  <si>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</si>
  <si>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</si>
  <si>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</si>
  <si>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</si>
  <si>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</si>
  <si>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</si>
  <si>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</si>
  <si>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numero (mesi)</t>
  </si>
  <si>
    <t>Prima annualità del primo programma nel quale l'intervento è stato inserito</t>
  </si>
  <si>
    <t>Testo</t>
  </si>
  <si>
    <t>Ambito geografico di esecuzione dell'Acquisto (Regione/i)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</si>
  <si>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</si>
  <si>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</si>
  <si>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</si>
  <si>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</si>
  <si>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</si>
  <si>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</si>
  <si>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</si>
  <si>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</si>
  <si>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Acquisto ricompreso nell'importo complessivo di un lavoro o di altra acquisizione presente in programmazione di lavori, beni e servizi</t>
  </si>
  <si>
    <t>STIMA DEI COSTI DELL'ACQUISTO</t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</si>
  <si>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</si>
  <si>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</si>
  <si>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</si>
  <si>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</si>
  <si>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</si>
  <si>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</si>
  <si>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</si>
  <si>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finanziamenti ai sensi dell'articolo 3 del DL 310/1990 convertito dalla L. 403/1990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</si>
  <si>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</si>
  <si>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</si>
  <si>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</si>
  <si>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</si>
  <si>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</si>
  <si>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</si>
  <si>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</si>
  <si>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</si>
  <si>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</si>
  <si>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>(6) Indica il livello di priorità di cui all'articolo 6 comma 9</t>
  </si>
  <si>
    <t xml:space="preserve">(7) Riportare nome e cognome del responsabile del procedimento </t>
  </si>
  <si>
    <t>Responsabile del Procedimento (7)</t>
  </si>
  <si>
    <t>Tabella B.2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</si>
  <si>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</si>
  <si>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</si>
  <si>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</si>
  <si>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</si>
  <si>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</si>
  <si>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(2) Indica il CUP (cfr. articolo 6 comma 5)</t>
  </si>
  <si>
    <t>ELENCO DEGLI ACQUISTI DEL PROGRAMMA</t>
  </si>
  <si>
    <t>(3) Compilare se "Acquisto ricompreso nell'importo complessivo di un lavoro o di altra acquisizione presente in programmazione di lavori, beni e servizi" è uguale a "SI" e CUP non pResente</t>
  </si>
  <si>
    <t>Costi su annualità successive</t>
  </si>
  <si>
    <t>Apporto di capitale privato (8)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</si>
  <si>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</si>
  <si>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</si>
  <si>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(8) Riportare l'importo del capitale privato come quota parte dell'importo complessivo</t>
  </si>
  <si>
    <t>(9) Dati obbligatori per i soli acquisti ricompresi nella prima annualità (Cfr. articolo 8)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</si>
  <si>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</si>
  <si>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(11) La somma è calcolata al netto dell'importo degli acquisti ricompresi nell'importo complessivo di un lavoro o di altra acquisizione presente in programmazione di lavori, beni e servizi</t>
  </si>
  <si>
    <t>02379841204</t>
  </si>
  <si>
    <t xml:space="preserve">si </t>
  </si>
  <si>
    <t>Emilia-Romagna</t>
  </si>
  <si>
    <t>servizi</t>
  </si>
  <si>
    <t>Servizi aggiuntivi di trasporto</t>
  </si>
  <si>
    <t>Indagine qualità servizio e PUMS</t>
  </si>
  <si>
    <t>no</t>
  </si>
  <si>
    <t>DELL'AMMINISTRAZIONE SRM RETI E MOBILITA'</t>
  </si>
  <si>
    <t>Numero progressivo</t>
  </si>
  <si>
    <t>00001</t>
  </si>
  <si>
    <t>00002</t>
  </si>
  <si>
    <t>00003</t>
  </si>
  <si>
    <t>00004</t>
  </si>
  <si>
    <t>00005</t>
  </si>
  <si>
    <t>60112000-6</t>
  </si>
  <si>
    <t>Servizi minimi di trasporto e integrazioni tariffarie</t>
  </si>
  <si>
    <t>si</t>
  </si>
  <si>
    <t>2023</t>
  </si>
  <si>
    <t>Giovanni BERTI ARNOALDI VELI</t>
  </si>
  <si>
    <t>ALLEGATO II - SCHEDA B : PROGRAMMA BIENNALE DEGLI ACQUISTI DI FORNITURE E SERVIZI 2023/2024</t>
  </si>
  <si>
    <t>2024</t>
  </si>
  <si>
    <t>ALLEGATO II - SCHEDA A : PROGRAMMA BIENNALE DEGLI ACQUISTI DI FORNITURE E SERVIZI 2023/2024</t>
  </si>
  <si>
    <t>(1) Codice CUI = sigla settore (F=forniture; S=servizi) + cf amministrazione + prima annualità del primo programma nel quale l'intervento è stato inserito + progressivo di 5 cifre della prima annualità del primo programma</t>
  </si>
  <si>
    <t>79311000-7</t>
  </si>
  <si>
    <t>Consulenza PEF di gara</t>
  </si>
  <si>
    <t>Consulenza stima patrimonio gara</t>
  </si>
  <si>
    <t>71621000-7</t>
  </si>
  <si>
    <t>79419000-4</t>
  </si>
  <si>
    <t>BRTGNN64D01A944A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</si>
</sst>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_-;\-* #,##0_-;_-* &quot;-&quot;??_-;_-@_-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7">
    <xf numFmtId="4" fontId="0" fillId="0" borderId="0" xfId="0" applyNumberFormat="1" applyAlignment="1">
      <alignment wrapText="1"/>
    </xf>
    <xf numFmtId="4" fontId="8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 vertical="center"/>
    </xf>
    <xf numFmtId="4" fontId="10" fillId="0" borderId="0" xfId="0" applyNumberFormat="1" applyFont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justify" vertical="center" wrapText="1"/>
    </xf>
    <xf numFmtId="4" fontId="11" fillId="0" borderId="0" xfId="0" applyNumberFormat="1" applyFont="1" applyAlignment="1">
      <alignment wrapText="1"/>
    </xf>
    <xf numFmtId="4" fontId="1" fillId="33" borderId="0" xfId="0" applyNumberFormat="1" applyFont="1" applyFill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Font="1" applyAlignment="1" quotePrefix="1">
      <alignment horizontal="left"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1" fillId="33" borderId="12" xfId="0" applyNumberFormat="1" applyFont="1" applyFill="1" applyBorder="1" applyAlignment="1">
      <alignment horizontal="center" wrapText="1"/>
    </xf>
    <xf numFmtId="0" fontId="5" fillId="0" borderId="10" xfId="0" applyFont="1" applyBorder="1" applyAlignment="1" quotePrefix="1">
      <alignment horizontal="center" vertical="center"/>
    </xf>
    <xf numFmtId="4" fontId="16" fillId="0" borderId="0" xfId="0" applyNumberFormat="1" applyFont="1" applyBorder="1" applyAlignment="1">
      <alignment wrapText="1"/>
    </xf>
    <xf numFmtId="4" fontId="16" fillId="0" borderId="13" xfId="0" applyNumberFormat="1" applyFont="1" applyBorder="1" applyAlignment="1">
      <alignment horizontal="left" wrapText="1"/>
    </xf>
    <xf numFmtId="4" fontId="16" fillId="0" borderId="14" xfId="0" applyNumberFormat="1" applyFont="1" applyBorder="1" applyAlignment="1">
      <alignment horizontal="left" wrapText="1"/>
    </xf>
    <xf numFmtId="4" fontId="0" fillId="0" borderId="14" xfId="0" applyNumberFormat="1" applyFont="1" applyBorder="1" applyAlignment="1">
      <alignment wrapText="1"/>
    </xf>
    <xf numFmtId="4" fontId="17" fillId="0" borderId="10" xfId="0" applyNumberFormat="1" applyFont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Alignment="1" quotePrefix="1">
      <alignment horizontal="left" wrapText="1"/>
    </xf>
    <xf numFmtId="4" fontId="12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 quotePrefix="1">
      <alignment horizontal="left" wrapText="1"/>
    </xf>
    <xf numFmtId="4" fontId="0" fillId="0" borderId="13" xfId="0" applyNumberFormat="1" applyFont="1" applyBorder="1" applyAlignment="1">
      <alignment horizontal="left" wrapText="1"/>
    </xf>
    <xf numFmtId="4" fontId="0" fillId="0" borderId="14" xfId="0" applyNumberFormat="1" applyFont="1" applyBorder="1" applyAlignment="1">
      <alignment horizontal="left" wrapText="1"/>
    </xf>
    <xf numFmtId="4" fontId="0" fillId="0" borderId="15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center" vertical="center" wrapText="1"/>
    </xf>
    <xf numFmtId="4" fontId="0" fillId="34" borderId="17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wrapText="1"/>
    </xf>
    <xf numFmtId="4" fontId="0" fillId="0" borderId="15" xfId="0" applyNumberFormat="1" applyFont="1" applyBorder="1" applyAlignment="1">
      <alignment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left" wrapText="1"/>
    </xf>
    <xf numFmtId="4" fontId="16" fillId="0" borderId="21" xfId="0" applyNumberFormat="1" applyFont="1" applyBorder="1" applyAlignment="1">
      <alignment horizontal="left" wrapText="1"/>
    </xf>
    <xf numFmtId="4" fontId="16" fillId="0" borderId="22" xfId="0" applyNumberFormat="1" applyFont="1" applyBorder="1" applyAlignment="1">
      <alignment horizontal="left" wrapText="1"/>
    </xf>
    <xf numFmtId="4" fontId="1" fillId="33" borderId="13" xfId="0" applyNumberFormat="1" applyFont="1" applyFill="1" applyBorder="1" applyAlignment="1">
      <alignment horizontal="left" wrapText="1"/>
    </xf>
    <xf numFmtId="4" fontId="1" fillId="33" borderId="14" xfId="0" applyNumberFormat="1" applyFont="1" applyFill="1" applyBorder="1" applyAlignment="1">
      <alignment horizontal="left" wrapText="1"/>
    </xf>
    <xf numFmtId="4" fontId="1" fillId="33" borderId="15" xfId="0" applyNumberFormat="1" applyFont="1" applyFill="1" applyBorder="1" applyAlignment="1">
      <alignment horizontal="left" wrapText="1"/>
    </xf>
    <xf numFmtId="4" fontId="1" fillId="0" borderId="13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" fillId="0" borderId="15" xfId="0" applyNumberFormat="1" applyFont="1" applyBorder="1" applyAlignment="1">
      <alignment horizontal="left" wrapText="1"/>
    </xf>
    <xf numFmtId="4" fontId="16" fillId="0" borderId="13" xfId="0" applyNumberFormat="1" applyFont="1" applyBorder="1" applyAlignment="1">
      <alignment horizontal="left" wrapText="1"/>
    </xf>
    <xf numFmtId="4" fontId="16" fillId="0" borderId="14" xfId="0" applyNumberFormat="1" applyFont="1" applyBorder="1" applyAlignment="1">
      <alignment horizontal="left" wrapText="1"/>
    </xf>
    <xf numFmtId="4" fontId="16" fillId="0" borderId="15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left" vertical="top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Font="1" applyBorder="1" applyAlignment="1" quotePrefix="1">
      <alignment horizontal="left" vertical="center"/>
    </xf>
    <xf numFmtId="4" fontId="0" fillId="0" borderId="0" xfId="0" applyNumberFormat="1" applyFont="1" applyFill="1" applyAlignment="1" quotePrefix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69.8515625" style="1" bestFit="1" customWidth="1"/>
    <col min="2" max="3" width="15.57421875" style="1" bestFit="1" customWidth="1"/>
    <col min="4" max="4" width="30.7109375" style="1" customWidth="1"/>
    <col min="5" max="16384" width="9.140625" style="1" customWidth="1"/>
  </cols>
  <sheetData>
    <row r="1" spans="1:6" ht="36.75" customHeight="1">
      <c r="A1" s="36" t="s">
        <v>108</v>
      </c>
      <c r="B1" s="36"/>
      <c r="C1" s="36"/>
      <c r="D1" s="36"/>
      <c r="E1" s="36"/>
      <c r="F1" s="36"/>
    </row>
    <row r="2" spans="1:4" ht="17.25">
      <c r="A2" s="45" t="s">
        <v>94</v>
      </c>
      <c r="B2" s="45"/>
      <c r="C2" s="45"/>
      <c r="D2" s="45"/>
    </row>
    <row r="3" spans="1:4" ht="15">
      <c r="A3" s="40" t="s">
        <v>0</v>
      </c>
      <c r="B3" s="41"/>
      <c r="C3" s="41"/>
      <c r="D3" s="41"/>
    </row>
    <row r="4" spans="1:4" ht="17.25">
      <c r="A4" s="42" t="s">
        <v>12</v>
      </c>
      <c r="B4" s="41"/>
      <c r="C4" s="41"/>
      <c r="D4" s="41"/>
    </row>
    <row r="6" spans="1:4" ht="12.75">
      <c r="A6" s="43" t="s">
        <v>1</v>
      </c>
      <c r="B6" s="43" t="s">
        <v>2</v>
      </c>
      <c r="C6" s="44"/>
      <c r="D6" s="44"/>
    </row>
    <row r="7" spans="1:4" ht="12.75">
      <c r="A7" s="44"/>
      <c r="B7" s="43" t="s">
        <v>3</v>
      </c>
      <c r="C7" s="44"/>
      <c r="D7" s="43" t="s">
        <v>4</v>
      </c>
    </row>
    <row r="8" spans="1:4" ht="12.75">
      <c r="A8" s="44"/>
      <c r="B8" s="4" t="s">
        <v>5</v>
      </c>
      <c r="C8" s="4" t="s">
        <v>6</v>
      </c>
      <c r="D8" s="44"/>
    </row>
    <row r="9" spans="1:4" ht="12.75">
      <c r="A9" s="5" t="s">
        <v>28</v>
      </c>
      <c r="B9" s="6">
        <f>'Scheda B'!R11+'Scheda B'!R12</f>
        <v>96737721.97</v>
      </c>
      <c r="C9" s="6">
        <f>'Scheda B'!S11+'Scheda B'!S12</f>
        <v>86448047.86000003</v>
      </c>
      <c r="D9" s="6">
        <f>SUM(B9:C9)</f>
        <v>183185769.83000004</v>
      </c>
    </row>
    <row r="10" spans="1:4" ht="12.75">
      <c r="A10" s="5" t="s">
        <v>29</v>
      </c>
      <c r="B10" s="6"/>
      <c r="C10" s="6"/>
      <c r="D10" s="6">
        <f aca="true" t="shared" si="0" ref="D10:D15">SUM(B10:C10)</f>
        <v>0</v>
      </c>
    </row>
    <row r="11" spans="1:7" ht="15">
      <c r="A11" s="5" t="s">
        <v>30</v>
      </c>
      <c r="B11" s="6"/>
      <c r="C11" s="6"/>
      <c r="D11" s="6">
        <f t="shared" si="0"/>
        <v>0</v>
      </c>
      <c r="G11" s="3"/>
    </row>
    <row r="12" spans="1:4" ht="12.75">
      <c r="A12" s="5" t="s">
        <v>44</v>
      </c>
      <c r="B12" s="6">
        <f>'Scheda B'!R13+'Scheda B'!R14+'Scheda B'!R15</f>
        <v>133447.05</v>
      </c>
      <c r="C12" s="6">
        <f>'Scheda B'!S13+'Scheda B'!S14+'Scheda B'!S15</f>
        <v>15208.08</v>
      </c>
      <c r="D12" s="6">
        <f t="shared" si="0"/>
        <v>148655.12999999998</v>
      </c>
    </row>
    <row r="13" spans="1:4" ht="37.5">
      <c r="A13" s="7" t="s">
        <v>31</v>
      </c>
      <c r="B13" s="6"/>
      <c r="C13" s="6"/>
      <c r="D13" s="6">
        <f t="shared" si="0"/>
        <v>0</v>
      </c>
    </row>
    <row r="14" spans="1:4" ht="12.75">
      <c r="A14" s="5" t="s">
        <v>32</v>
      </c>
      <c r="B14" s="6"/>
      <c r="C14" s="6"/>
      <c r="D14" s="6">
        <f t="shared" si="0"/>
        <v>0</v>
      </c>
    </row>
    <row r="15" spans="1:4" ht="12.75">
      <c r="A15" s="5" t="s">
        <v>7</v>
      </c>
      <c r="B15" s="6"/>
      <c r="C15" s="6"/>
      <c r="D15" s="6">
        <f t="shared" si="0"/>
        <v>0</v>
      </c>
    </row>
    <row r="18" spans="1:4" ht="12.75">
      <c r="A18" s="38"/>
      <c r="B18" s="39"/>
      <c r="C18" s="39"/>
      <c r="D18" s="39"/>
    </row>
    <row r="19" ht="12.75">
      <c r="A19" s="8"/>
    </row>
    <row r="20" ht="12.75">
      <c r="C20" s="2" t="s">
        <v>46</v>
      </c>
    </row>
    <row r="21" ht="15.75" customHeight="1">
      <c r="C21" s="16" t="s">
        <v>105</v>
      </c>
    </row>
    <row r="22" ht="12.75">
      <c r="A22" s="19" t="s">
        <v>13</v>
      </c>
    </row>
    <row r="23" spans="1:4" ht="26.25" customHeight="1">
      <c r="A23" s="37" t="s">
        <v>50</v>
      </c>
      <c r="B23" s="37"/>
      <c r="C23" s="37"/>
      <c r="D23" s="37"/>
    </row>
  </sheetData>
  <sheetProtection/>
  <mergeCells count="10">
    <mergeCell ref="A1:F1"/>
    <mergeCell ref="A23:D23"/>
    <mergeCell ref="A18:D18"/>
    <mergeCell ref="A3:D3"/>
    <mergeCell ref="A4:D4"/>
    <mergeCell ref="A6:A8"/>
    <mergeCell ref="B6:D6"/>
    <mergeCell ref="B7:C7"/>
    <mergeCell ref="D7:D8"/>
    <mergeCell ref="A2:D2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110" zoomScaleNormal="110" workbookViewId="0" topLeftCell="M9">
      <selection activeCell="T22" sqref="T22"/>
    </sheetView>
  </sheetViews>
  <sheetFormatPr defaultColWidth="9.140625" defaultRowHeight="12.75"/>
  <cols>
    <col min="1" max="1" width="27.57421875" style="10" customWidth="1"/>
    <col min="2" max="2" width="16.8515625" style="10" customWidth="1"/>
    <col min="3" max="4" width="14.57421875" style="10" customWidth="1"/>
    <col min="5" max="5" width="15.8515625" style="10" customWidth="1"/>
    <col min="6" max="6" width="20.28125" style="10" bestFit="1" customWidth="1"/>
    <col min="7" max="7" width="17.140625" style="10" customWidth="1"/>
    <col min="8" max="8" width="13.140625" style="10" customWidth="1"/>
    <col min="9" max="9" width="10.57421875" style="10" bestFit="1" customWidth="1"/>
    <col min="10" max="10" width="17.140625" style="10" bestFit="1" customWidth="1"/>
    <col min="11" max="11" width="14.421875" style="10" customWidth="1"/>
    <col min="12" max="12" width="12.7109375" style="10" customWidth="1"/>
    <col min="13" max="13" width="32.421875" style="10" customWidth="1"/>
    <col min="14" max="14" width="12.57421875" style="10" customWidth="1"/>
    <col min="15" max="15" width="17.00390625" style="10" customWidth="1"/>
    <col min="16" max="17" width="13.140625" style="10" customWidth="1"/>
    <col min="18" max="18" width="28.7109375" style="10" bestFit="1" customWidth="1"/>
    <col min="19" max="19" width="13.57421875" style="10" bestFit="1" customWidth="1"/>
    <col min="20" max="20" width="13.28125" style="10" customWidth="1"/>
    <col min="21" max="21" width="14.8515625" style="10" bestFit="1" customWidth="1"/>
    <col min="22" max="22" width="15.00390625" style="10" customWidth="1"/>
    <col min="23" max="23" width="13.57421875" style="10" bestFit="1" customWidth="1"/>
    <col min="24" max="24" width="13.421875" style="10" customWidth="1"/>
    <col min="25" max="25" width="18.28125" style="10" customWidth="1"/>
    <col min="26" max="26" width="20.28125" style="10" customWidth="1"/>
    <col min="27" max="16384" width="9.140625" style="10" customWidth="1"/>
  </cols>
  <sheetData>
    <row r="1" spans="1:26" ht="17.25">
      <c r="A1" s="61" t="s">
        <v>106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7.25">
      <c r="A2" s="61" t="s">
        <v>94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4" spans="1:26" ht="17.25">
      <c r="A4" s="62" t="s">
        <v>77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1" ht="17.25">
      <c r="A5" s="11"/>
      <c r="B5" s="11"/>
      <c r="C5" s="11"/>
      <c r="D5" s="11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7" spans="1:26" ht="12.75">
      <c r="A7" s="50" t="s">
        <v>33</v>
      </c>
      <c r="B7" s="52" t="s">
        <v>34</v>
      </c>
      <c r="C7" s="52" t="s">
        <v>37</v>
      </c>
      <c r="D7" s="52" t="s">
        <v>95</v>
      </c>
      <c r="E7" s="50" t="s">
        <v>26</v>
      </c>
      <c r="F7" s="50" t="s">
        <v>43</v>
      </c>
      <c r="G7" s="56" t="s">
        <v>48</v>
      </c>
      <c r="H7" s="56" t="s">
        <v>61</v>
      </c>
      <c r="I7" s="50" t="s">
        <v>62</v>
      </c>
      <c r="J7" s="63" t="s">
        <v>39</v>
      </c>
      <c r="K7" s="59" t="s">
        <v>23</v>
      </c>
      <c r="L7" s="59" t="s">
        <v>65</v>
      </c>
      <c r="M7" s="56" t="s">
        <v>25</v>
      </c>
      <c r="N7" s="56" t="s">
        <v>66</v>
      </c>
      <c r="O7" s="56" t="s">
        <v>69</v>
      </c>
      <c r="P7" s="54" t="s">
        <v>35</v>
      </c>
      <c r="Q7" s="54" t="s">
        <v>45</v>
      </c>
      <c r="R7" s="59" t="s">
        <v>49</v>
      </c>
      <c r="S7" s="59"/>
      <c r="T7" s="59"/>
      <c r="U7" s="59"/>
      <c r="V7" s="59"/>
      <c r="W7" s="59"/>
      <c r="X7" s="68" t="s">
        <v>81</v>
      </c>
      <c r="Y7" s="69"/>
      <c r="Z7" s="50" t="s">
        <v>82</v>
      </c>
    </row>
    <row r="8" spans="1:26" ht="36" customHeight="1">
      <c r="A8" s="51"/>
      <c r="B8" s="53"/>
      <c r="C8" s="53"/>
      <c r="D8" s="53"/>
      <c r="E8" s="50"/>
      <c r="F8" s="51"/>
      <c r="G8" s="92"/>
      <c r="H8" s="92"/>
      <c r="I8" s="50"/>
      <c r="J8" s="64"/>
      <c r="K8" s="60"/>
      <c r="L8" s="60"/>
      <c r="M8" s="57"/>
      <c r="N8" s="57"/>
      <c r="O8" s="57"/>
      <c r="P8" s="55"/>
      <c r="Q8" s="55"/>
      <c r="R8" s="85" t="s">
        <v>104</v>
      </c>
      <c r="S8" s="85" t="s">
        <v>107</v>
      </c>
      <c r="T8" s="87" t="s">
        <v>79</v>
      </c>
      <c r="U8" s="88" t="s">
        <v>10</v>
      </c>
      <c r="V8" s="89" t="s">
        <v>80</v>
      </c>
      <c r="W8" s="90"/>
      <c r="X8" s="50" t="s">
        <v>21</v>
      </c>
      <c r="Y8" s="50" t="s">
        <v>22</v>
      </c>
      <c r="Z8" s="51"/>
    </row>
    <row r="9" spans="1:26" ht="143.25" customHeight="1">
      <c r="A9" s="51"/>
      <c r="B9" s="53"/>
      <c r="C9" s="53"/>
      <c r="D9" s="53"/>
      <c r="E9" s="50"/>
      <c r="F9" s="51"/>
      <c r="G9" s="93"/>
      <c r="H9" s="93"/>
      <c r="I9" s="50"/>
      <c r="J9" s="65"/>
      <c r="K9" s="60"/>
      <c r="L9" s="60"/>
      <c r="M9" s="58"/>
      <c r="N9" s="58"/>
      <c r="O9" s="58"/>
      <c r="P9" s="55"/>
      <c r="Q9" s="55"/>
      <c r="R9" s="86"/>
      <c r="S9" s="86"/>
      <c r="T9" s="51"/>
      <c r="U9" s="60"/>
      <c r="V9" s="13" t="s">
        <v>11</v>
      </c>
      <c r="W9" s="13" t="s">
        <v>9</v>
      </c>
      <c r="X9" s="50"/>
      <c r="Y9" s="50"/>
      <c r="Z9" s="51"/>
    </row>
    <row r="10" spans="1:26" ht="24.75">
      <c r="A10" s="14" t="s">
        <v>18</v>
      </c>
      <c r="B10" s="14"/>
      <c r="C10" s="14" t="s">
        <v>20</v>
      </c>
      <c r="D10" s="14"/>
      <c r="E10" s="14" t="s">
        <v>20</v>
      </c>
      <c r="F10" s="14" t="s">
        <v>18</v>
      </c>
      <c r="G10" s="14" t="s">
        <v>14</v>
      </c>
      <c r="H10" s="14" t="s">
        <v>18</v>
      </c>
      <c r="I10" s="14" t="s">
        <v>14</v>
      </c>
      <c r="J10" s="14" t="s">
        <v>38</v>
      </c>
      <c r="K10" s="15" t="s">
        <v>24</v>
      </c>
      <c r="L10" s="14" t="s">
        <v>27</v>
      </c>
      <c r="M10" s="15" t="s">
        <v>19</v>
      </c>
      <c r="N10" s="15" t="s">
        <v>47</v>
      </c>
      <c r="O10" s="14" t="s">
        <v>19</v>
      </c>
      <c r="P10" s="15" t="s">
        <v>36</v>
      </c>
      <c r="Q10" s="15" t="s">
        <v>14</v>
      </c>
      <c r="R10" s="13" t="s">
        <v>17</v>
      </c>
      <c r="S10" s="13" t="s">
        <v>17</v>
      </c>
      <c r="T10" s="13" t="s">
        <v>16</v>
      </c>
      <c r="U10" s="12" t="s">
        <v>15</v>
      </c>
      <c r="V10" s="13" t="s">
        <v>16</v>
      </c>
      <c r="W10" s="14" t="s">
        <v>19</v>
      </c>
      <c r="X10" s="14" t="s">
        <v>18</v>
      </c>
      <c r="Y10" s="14" t="s">
        <v>19</v>
      </c>
      <c r="Z10" s="14" t="s">
        <v>70</v>
      </c>
    </row>
    <row r="11" spans="1:26" ht="24.75">
      <c r="A11" s="14" t="str">
        <f>LEFT(K11,1)&amp;B11&amp;C11&amp;D11</f>
        <v>s02379841204201100001</v>
      </c>
      <c r="B11" s="26" t="s">
        <v>87</v>
      </c>
      <c r="C11" s="14">
        <v>2011</v>
      </c>
      <c r="D11" s="26" t="s">
        <v>96</v>
      </c>
      <c r="E11" s="14">
        <v>2023</v>
      </c>
      <c r="F11" s="14"/>
      <c r="G11" s="14" t="s">
        <v>93</v>
      </c>
      <c r="H11" s="14"/>
      <c r="I11" s="14" t="s">
        <v>93</v>
      </c>
      <c r="J11" s="14" t="s">
        <v>89</v>
      </c>
      <c r="K11" s="15" t="s">
        <v>90</v>
      </c>
      <c r="L11" s="14" t="s">
        <v>101</v>
      </c>
      <c r="M11" s="15" t="s">
        <v>102</v>
      </c>
      <c r="N11" s="14">
        <v>1</v>
      </c>
      <c r="O11" s="14" t="s">
        <v>105</v>
      </c>
      <c r="P11" s="15">
        <v>12</v>
      </c>
      <c r="Q11" s="15" t="s">
        <v>93</v>
      </c>
      <c r="R11" s="33">
        <v>89036046.29</v>
      </c>
      <c r="S11" s="33">
        <v>79348047.86000003</v>
      </c>
      <c r="T11" s="33"/>
      <c r="U11" s="34">
        <f>R11+S11+T11</f>
        <v>168384094.15000004</v>
      </c>
      <c r="V11" s="33">
        <v>0</v>
      </c>
      <c r="W11" s="16"/>
      <c r="X11" s="16"/>
      <c r="Y11" s="16"/>
      <c r="Z11" s="16"/>
    </row>
    <row r="12" spans="1:26" ht="12.75">
      <c r="A12" s="14" t="str">
        <f>LEFT(K12,1)&amp;B12&amp;C12&amp;D12</f>
        <v>s02379841204201100002</v>
      </c>
      <c r="B12" s="26" t="s">
        <v>87</v>
      </c>
      <c r="C12" s="14">
        <v>2011</v>
      </c>
      <c r="D12" s="26" t="s">
        <v>97</v>
      </c>
      <c r="E12" s="14">
        <v>2023</v>
      </c>
      <c r="F12" s="14"/>
      <c r="G12" s="14" t="s">
        <v>93</v>
      </c>
      <c r="H12" s="14"/>
      <c r="I12" s="14" t="s">
        <v>93</v>
      </c>
      <c r="J12" s="14" t="s">
        <v>89</v>
      </c>
      <c r="K12" s="15" t="s">
        <v>90</v>
      </c>
      <c r="L12" s="14" t="s">
        <v>101</v>
      </c>
      <c r="M12" s="15" t="s">
        <v>91</v>
      </c>
      <c r="N12" s="14">
        <v>1</v>
      </c>
      <c r="O12" s="14" t="s">
        <v>105</v>
      </c>
      <c r="P12" s="15">
        <v>12</v>
      </c>
      <c r="Q12" s="15" t="s">
        <v>88</v>
      </c>
      <c r="R12" s="33">
        <f>7701675.68</f>
        <v>7701675.68</v>
      </c>
      <c r="S12" s="33">
        <v>7100000</v>
      </c>
      <c r="T12" s="33"/>
      <c r="U12" s="34">
        <f>R12+S12+T12</f>
        <v>14801675.68</v>
      </c>
      <c r="V12" s="33">
        <v>0</v>
      </c>
      <c r="W12" s="16"/>
      <c r="X12" s="16"/>
      <c r="Y12" s="16"/>
      <c r="Z12" s="16"/>
    </row>
    <row r="13" spans="1:26" ht="24.75">
      <c r="A13" s="14" t="str">
        <f>LEFT(K13,1)&amp;B13&amp;C13&amp;D13</f>
        <v>s02379841204202000003</v>
      </c>
      <c r="B13" s="26" t="s">
        <v>87</v>
      </c>
      <c r="C13" s="14">
        <v>2020</v>
      </c>
      <c r="D13" s="26" t="s">
        <v>98</v>
      </c>
      <c r="E13" s="14">
        <v>2023</v>
      </c>
      <c r="F13" s="14"/>
      <c r="G13" s="14" t="s">
        <v>93</v>
      </c>
      <c r="H13" s="14"/>
      <c r="I13" s="14" t="s">
        <v>93</v>
      </c>
      <c r="J13" s="14" t="s">
        <v>89</v>
      </c>
      <c r="K13" s="15" t="s">
        <v>90</v>
      </c>
      <c r="L13" s="14" t="s">
        <v>110</v>
      </c>
      <c r="M13" s="15" t="s">
        <v>92</v>
      </c>
      <c r="N13" s="14">
        <v>2</v>
      </c>
      <c r="O13" s="14" t="s">
        <v>105</v>
      </c>
      <c r="P13" s="15">
        <v>48</v>
      </c>
      <c r="Q13" s="15" t="s">
        <v>93</v>
      </c>
      <c r="R13" s="33">
        <v>43447.05</v>
      </c>
      <c r="S13" s="33">
        <v>15208.08</v>
      </c>
      <c r="T13" s="33"/>
      <c r="U13" s="34">
        <f>R13+S13+T13</f>
        <v>58655.130000000005</v>
      </c>
      <c r="V13" s="33">
        <v>0</v>
      </c>
      <c r="W13" s="16"/>
      <c r="X13" s="16"/>
      <c r="Y13" s="16"/>
      <c r="Z13" s="16"/>
    </row>
    <row r="14" spans="1:26" ht="12.75">
      <c r="A14" s="14" t="str">
        <f>LEFT(K14,1)&amp;B14&amp;C14&amp;D14</f>
        <v>s02379841204202300004</v>
      </c>
      <c r="B14" s="26" t="s">
        <v>87</v>
      </c>
      <c r="C14" s="14">
        <v>2023</v>
      </c>
      <c r="D14" s="26" t="s">
        <v>99</v>
      </c>
      <c r="E14" s="14">
        <v>2023</v>
      </c>
      <c r="F14" s="14"/>
      <c r="G14" s="14" t="s">
        <v>93</v>
      </c>
      <c r="H14" s="14"/>
      <c r="I14" s="14" t="s">
        <v>93</v>
      </c>
      <c r="J14" s="14" t="s">
        <v>89</v>
      </c>
      <c r="K14" s="15" t="s">
        <v>90</v>
      </c>
      <c r="L14" s="14" t="s">
        <v>113</v>
      </c>
      <c r="M14" s="15" t="s">
        <v>111</v>
      </c>
      <c r="N14" s="14">
        <v>2</v>
      </c>
      <c r="O14" s="14" t="s">
        <v>105</v>
      </c>
      <c r="P14" s="15">
        <v>12</v>
      </c>
      <c r="Q14" s="15" t="s">
        <v>93</v>
      </c>
      <c r="R14" s="33">
        <v>50000</v>
      </c>
      <c r="S14" s="33">
        <v>0</v>
      </c>
      <c r="T14" s="33"/>
      <c r="U14" s="34">
        <f>R14+S14+T14</f>
        <v>50000</v>
      </c>
      <c r="V14" s="33"/>
      <c r="W14" s="16"/>
      <c r="X14" s="16"/>
      <c r="Y14" s="16"/>
      <c r="Z14" s="16"/>
    </row>
    <row r="15" spans="1:26" ht="24.75">
      <c r="A15" s="14" t="str">
        <f>LEFT(K15,1)&amp;B15&amp;C15&amp;D15</f>
        <v>s02379841204202300005</v>
      </c>
      <c r="B15" s="26" t="s">
        <v>87</v>
      </c>
      <c r="C15" s="14">
        <v>2023</v>
      </c>
      <c r="D15" s="26" t="s">
        <v>100</v>
      </c>
      <c r="E15" s="14">
        <v>2023</v>
      </c>
      <c r="F15" s="14"/>
      <c r="G15" s="14" t="s">
        <v>93</v>
      </c>
      <c r="H15" s="14"/>
      <c r="I15" s="14" t="s">
        <v>93</v>
      </c>
      <c r="J15" s="14" t="s">
        <v>89</v>
      </c>
      <c r="K15" s="15" t="s">
        <v>90</v>
      </c>
      <c r="L15" s="14" t="s">
        <v>114</v>
      </c>
      <c r="M15" s="15" t="s">
        <v>112</v>
      </c>
      <c r="N15" s="15">
        <v>1</v>
      </c>
      <c r="O15" s="14" t="s">
        <v>105</v>
      </c>
      <c r="P15" s="15">
        <v>12</v>
      </c>
      <c r="Q15" s="15" t="s">
        <v>103</v>
      </c>
      <c r="R15" s="13">
        <v>40000</v>
      </c>
      <c r="S15" s="13">
        <v>0</v>
      </c>
      <c r="T15" s="13"/>
      <c r="U15" s="12">
        <f>R15+S15+T15</f>
        <v>40000</v>
      </c>
      <c r="V15" s="13">
        <v>0</v>
      </c>
      <c r="W15" s="16"/>
      <c r="X15" s="16"/>
      <c r="Y15" s="16"/>
      <c r="Z15" s="16"/>
    </row>
    <row r="16" spans="18:22" ht="12.75">
      <c r="R16" s="25">
        <f>SUM(R11:R15)</f>
        <v>96871169.02</v>
      </c>
      <c r="S16" s="25">
        <f>SUM(S11:S15)</f>
        <v>86463255.94000003</v>
      </c>
      <c r="T16" s="25">
        <f>SUM(T11:T15)</f>
        <v>0</v>
      </c>
      <c r="U16" s="25">
        <f>SUM(U11:U15)</f>
        <v>183334424.96000004</v>
      </c>
      <c r="V16" s="25">
        <f>SUM(V11:V15)</f>
        <v>0</v>
      </c>
    </row>
    <row r="18" spans="1:13" ht="12.75">
      <c r="A18" s="83" t="s">
        <v>8</v>
      </c>
      <c r="B18" s="83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</row>
    <row r="19" spans="1:13" ht="12.75">
      <c r="A19" s="95" t="s">
        <v>109</v>
      </c>
      <c r="B19" s="95"/>
      <c r="C19" s="95"/>
      <c r="D19" s="95"/>
      <c r="E19" s="84"/>
      <c r="F19" s="84"/>
      <c r="G19" s="84"/>
      <c r="H19" s="84"/>
      <c r="I19" s="84"/>
      <c r="J19" s="84"/>
      <c r="K19" s="84"/>
      <c r="L19" s="84"/>
      <c r="M19" s="84"/>
    </row>
    <row r="20" spans="1:18" ht="12.75">
      <c r="A20" s="46" t="s">
        <v>76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R20" s="16" t="s">
        <v>46</v>
      </c>
    </row>
    <row r="21" spans="1:26" ht="12.75">
      <c r="A21" s="46" t="s">
        <v>78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R21" s="14" t="s">
        <v>105</v>
      </c>
      <c r="Z21" s="16"/>
    </row>
    <row r="22" spans="1:26" ht="12.75">
      <c r="A22" s="46" t="s">
        <v>63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R22" s="16"/>
      <c r="Z22" s="16"/>
    </row>
    <row r="23" spans="1:13" ht="12.75">
      <c r="A23" s="96" t="s">
        <v>64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1:25" ht="12.75">
      <c r="A24" s="46" t="s">
        <v>67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17"/>
      <c r="Q24" s="74" t="s">
        <v>60</v>
      </c>
      <c r="R24" s="75"/>
      <c r="S24" s="75"/>
      <c r="T24" s="75"/>
      <c r="U24" s="75"/>
      <c r="V24" s="75"/>
      <c r="W24" s="75"/>
      <c r="X24" s="75"/>
      <c r="Y24" s="76"/>
    </row>
    <row r="25" spans="1:25" ht="12.75">
      <c r="A25" s="46" t="s">
        <v>68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Q25" s="71" t="s">
        <v>51</v>
      </c>
      <c r="R25" s="72"/>
      <c r="S25" s="72"/>
      <c r="T25" s="72"/>
      <c r="U25" s="73"/>
      <c r="V25" s="24" t="s">
        <v>115</v>
      </c>
      <c r="W25" s="27"/>
      <c r="X25" s="16" t="s">
        <v>105</v>
      </c>
      <c r="Y25" s="21"/>
    </row>
    <row r="26" spans="1:25" ht="12.75">
      <c r="A26" s="46" t="s">
        <v>83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Q26" s="28"/>
      <c r="R26" s="29"/>
      <c r="S26" s="29"/>
      <c r="T26" s="29"/>
      <c r="U26" s="29"/>
      <c r="V26" s="30"/>
      <c r="W26" s="27"/>
      <c r="X26" s="27"/>
      <c r="Y26" s="21"/>
    </row>
    <row r="27" spans="1:25" ht="12.75">
      <c r="A27" s="46" t="s">
        <v>84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Q27" s="77" t="s">
        <v>59</v>
      </c>
      <c r="R27" s="78"/>
      <c r="S27" s="78"/>
      <c r="T27" s="78"/>
      <c r="U27" s="78"/>
      <c r="V27" s="78"/>
      <c r="W27" s="78"/>
      <c r="X27" s="78"/>
      <c r="Y27" s="79"/>
    </row>
    <row r="28" spans="1:25" ht="12.75">
      <c r="A28" s="46" t="s">
        <v>85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Q28" s="80" t="s">
        <v>52</v>
      </c>
      <c r="R28" s="81"/>
      <c r="S28" s="81"/>
      <c r="T28" s="81"/>
      <c r="U28" s="82"/>
      <c r="V28" s="31" t="s">
        <v>53</v>
      </c>
      <c r="W28" s="31" t="s">
        <v>54</v>
      </c>
      <c r="X28" s="70" t="s">
        <v>55</v>
      </c>
      <c r="Y28" s="67"/>
    </row>
    <row r="29" spans="1:25" ht="12.75">
      <c r="A29" s="46" t="s">
        <v>86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Q29" s="47" t="s">
        <v>28</v>
      </c>
      <c r="R29" s="48"/>
      <c r="S29" s="48"/>
      <c r="T29" s="48"/>
      <c r="U29" s="49"/>
      <c r="V29" s="35">
        <f>'Scheda A'!B9</f>
        <v>96737721.97</v>
      </c>
      <c r="W29" s="35">
        <f>'Scheda A'!C9</f>
        <v>86448047.86000003</v>
      </c>
      <c r="X29" s="66"/>
      <c r="Y29" s="67"/>
    </row>
    <row r="30" spans="1:25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Q30" s="47" t="s">
        <v>56</v>
      </c>
      <c r="R30" s="48"/>
      <c r="S30" s="48"/>
      <c r="T30" s="48"/>
      <c r="U30" s="49"/>
      <c r="V30" s="23"/>
      <c r="W30" s="23"/>
      <c r="X30" s="66"/>
      <c r="Y30" s="67"/>
    </row>
    <row r="31" spans="1:25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Q31" s="47" t="s">
        <v>44</v>
      </c>
      <c r="R31" s="48"/>
      <c r="S31" s="48"/>
      <c r="T31" s="48"/>
      <c r="U31" s="49"/>
      <c r="V31" s="23">
        <f>'Scheda A'!B12</f>
        <v>133447.05</v>
      </c>
      <c r="W31" s="23">
        <f>'Scheda A'!C12</f>
        <v>15208.08</v>
      </c>
      <c r="X31" s="66"/>
      <c r="Y31" s="67"/>
    </row>
    <row r="32" spans="1:25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Q32" s="47" t="s">
        <v>57</v>
      </c>
      <c r="R32" s="48"/>
      <c r="S32" s="48"/>
      <c r="T32" s="48"/>
      <c r="U32" s="49"/>
      <c r="V32" s="23"/>
      <c r="W32" s="23"/>
      <c r="X32" s="47"/>
      <c r="Y32" s="49"/>
    </row>
    <row r="33" spans="1:25" ht="12.75">
      <c r="A33" s="20" t="s">
        <v>47</v>
      </c>
      <c r="Q33" s="47" t="s">
        <v>32</v>
      </c>
      <c r="R33" s="48"/>
      <c r="S33" s="48"/>
      <c r="T33" s="48"/>
      <c r="U33" s="49"/>
      <c r="V33" s="23"/>
      <c r="W33" s="23"/>
      <c r="X33" s="47"/>
      <c r="Y33" s="49"/>
    </row>
    <row r="34" spans="1:25" ht="15">
      <c r="A34" s="94" t="s">
        <v>40</v>
      </c>
      <c r="B34" s="94"/>
      <c r="K34" s="18"/>
      <c r="Q34" s="47" t="s">
        <v>58</v>
      </c>
      <c r="R34" s="48"/>
      <c r="S34" s="48"/>
      <c r="T34" s="48"/>
      <c r="U34" s="49"/>
      <c r="V34" s="23">
        <f>'Scheda A'!B15</f>
        <v>0</v>
      </c>
      <c r="W34" s="23">
        <f>'Scheda A'!C15</f>
        <v>0</v>
      </c>
      <c r="X34" s="47"/>
      <c r="Y34" s="49"/>
    </row>
    <row r="35" spans="1:2" ht="12.75">
      <c r="A35" s="94" t="s">
        <v>41</v>
      </c>
      <c r="B35" s="94"/>
    </row>
    <row r="36" spans="1:2" ht="12.75">
      <c r="A36" s="94" t="s">
        <v>42</v>
      </c>
      <c r="B36" s="94"/>
    </row>
    <row r="38" ht="12.75">
      <c r="A38" s="32" t="s">
        <v>70</v>
      </c>
    </row>
    <row r="39" spans="1:14" ht="12.75">
      <c r="A39" s="91" t="s">
        <v>71</v>
      </c>
      <c r="B39" s="91"/>
      <c r="C39" s="91"/>
      <c r="D39" s="91"/>
      <c r="E39" s="91"/>
      <c r="F39" s="22"/>
      <c r="G39" s="22"/>
      <c r="H39" s="22"/>
      <c r="I39" s="22"/>
      <c r="J39" s="22"/>
      <c r="K39" s="22"/>
      <c r="L39" s="22"/>
      <c r="M39" s="22"/>
      <c r="N39" s="22"/>
    </row>
    <row r="40" spans="1:5" ht="12.75">
      <c r="A40" s="91" t="s">
        <v>72</v>
      </c>
      <c r="B40" s="91"/>
      <c r="C40" s="91"/>
      <c r="D40" s="91"/>
      <c r="E40" s="91"/>
    </row>
    <row r="41" spans="1:11" ht="15">
      <c r="A41" s="91" t="s">
        <v>73</v>
      </c>
      <c r="B41" s="91"/>
      <c r="C41" s="91"/>
      <c r="D41" s="91"/>
      <c r="E41" s="91"/>
      <c r="K41" s="18"/>
    </row>
    <row r="42" spans="1:5" ht="12.75">
      <c r="A42" s="91" t="s">
        <v>74</v>
      </c>
      <c r="B42" s="91"/>
      <c r="C42" s="91"/>
      <c r="D42" s="91"/>
      <c r="E42" s="91"/>
    </row>
    <row r="43" spans="1:5" ht="12.75">
      <c r="A43" s="91" t="s">
        <v>75</v>
      </c>
      <c r="B43" s="91"/>
      <c r="C43" s="91"/>
      <c r="D43" s="91"/>
      <c r="E43" s="91"/>
    </row>
  </sheetData>
  <sheetProtection/>
  <mergeCells count="69">
    <mergeCell ref="A42:E42"/>
    <mergeCell ref="A43:E43"/>
    <mergeCell ref="X33:Y33"/>
    <mergeCell ref="X34:Y34"/>
    <mergeCell ref="A39:E39"/>
    <mergeCell ref="A40:E40"/>
    <mergeCell ref="A34:B34"/>
    <mergeCell ref="A35:B35"/>
    <mergeCell ref="Q34:U34"/>
    <mergeCell ref="A36:B36"/>
    <mergeCell ref="Z7:Z9"/>
    <mergeCell ref="X30:Y30"/>
    <mergeCell ref="A23:M23"/>
    <mergeCell ref="A24:L24"/>
    <mergeCell ref="A25:L25"/>
    <mergeCell ref="Q7:Q9"/>
    <mergeCell ref="R7:W7"/>
    <mergeCell ref="A27:L27"/>
    <mergeCell ref="N7:N9"/>
    <mergeCell ref="C7:C9"/>
    <mergeCell ref="A41:E41"/>
    <mergeCell ref="G7:G9"/>
    <mergeCell ref="H7:H9"/>
    <mergeCell ref="F7:F9"/>
    <mergeCell ref="A22:M22"/>
    <mergeCell ref="A31:O31"/>
    <mergeCell ref="A19:M19"/>
    <mergeCell ref="A20:M20"/>
    <mergeCell ref="A28:L28"/>
    <mergeCell ref="B7:B9"/>
    <mergeCell ref="X32:Y32"/>
    <mergeCell ref="R8:R9"/>
    <mergeCell ref="S8:S9"/>
    <mergeCell ref="T8:T9"/>
    <mergeCell ref="U8:U9"/>
    <mergeCell ref="Y8:Y9"/>
    <mergeCell ref="X29:Y29"/>
    <mergeCell ref="V8:W8"/>
    <mergeCell ref="X8:X9"/>
    <mergeCell ref="Q32:U32"/>
    <mergeCell ref="X31:Y31"/>
    <mergeCell ref="K7:K9"/>
    <mergeCell ref="X7:Y7"/>
    <mergeCell ref="X28:Y28"/>
    <mergeCell ref="Q25:U25"/>
    <mergeCell ref="Q24:Y24"/>
    <mergeCell ref="Q27:Y27"/>
    <mergeCell ref="Q28:U28"/>
    <mergeCell ref="Q31:U31"/>
    <mergeCell ref="A18:M18"/>
    <mergeCell ref="Q33:U33"/>
    <mergeCell ref="A1:Z1"/>
    <mergeCell ref="A2:Z2"/>
    <mergeCell ref="A4:Z4"/>
    <mergeCell ref="A30:O30"/>
    <mergeCell ref="A29:O29"/>
    <mergeCell ref="A21:O21"/>
    <mergeCell ref="M7:M9"/>
    <mergeCell ref="I7:I9"/>
    <mergeCell ref="J7:J9"/>
    <mergeCell ref="A26:L26"/>
    <mergeCell ref="Q29:U29"/>
    <mergeCell ref="Q30:U30"/>
    <mergeCell ref="A7:A9"/>
    <mergeCell ref="E7:E9"/>
    <mergeCell ref="D7:D9"/>
    <mergeCell ref="P7:P9"/>
    <mergeCell ref="O7:O9"/>
    <mergeCell ref="L7:L9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Giuseppe Liguori</cp:lastModifiedBy>
  <cp:lastPrinted>2023-02-24T13:56:05Z</cp:lastPrinted>
  <dcterms:created xsi:type="dcterms:W3CDTF">2016-06-08T15:54:56Z</dcterms:created>
  <dcterms:modified xsi:type="dcterms:W3CDTF">2023-06-12T08:03:03Z</dcterms:modified>
  <cp:category/>
  <cp:version/>
  <cp:contentType/>
  <cp:contentStatus/>
</cp:coreProperties>
</file>